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60" yWindow="300" windowWidth="14850" windowHeight="9000" activeTab="0"/>
  </bookViews>
  <sheets>
    <sheet name="気体　ｎｔｐ" sheetId="1" r:id="rId1"/>
  </sheets>
  <definedNames/>
  <calcPr calcMode="autoNoTable" fullCalcOnLoad="1" iterate="1" iterateCount="1" iterateDelta="0"/>
</workbook>
</file>

<file path=xl/sharedStrings.xml><?xml version="1.0" encoding="utf-8"?>
<sst xmlns="http://schemas.openxmlformats.org/spreadsheetml/2006/main" count="33" uniqueCount="32">
  <si>
    <t>流量計仕様と異なる仕様で流している場合は流量の補正が必要です。</t>
  </si>
  <si>
    <t>Ｐ１：異なる圧力　　　　　　　　　　　（ｋＰａＧ）</t>
  </si>
  <si>
    <t>Ｔ１：異なる温度　　　　　　　　　　　（℃）</t>
  </si>
  <si>
    <t>異なる圧力　　　　　 　　   　Ｐ１</t>
  </si>
  <si>
    <t>異なる温度　　　　　　　 　 　Ｔ１</t>
  </si>
  <si>
    <t>実流量</t>
  </si>
  <si>
    <t>となり</t>
  </si>
  <si>
    <t>実流量　Ｑ１</t>
  </si>
  <si>
    <t>流体工業株式会社</t>
  </si>
  <si>
    <t>気体の場合　：　流量目盛がノルマルの場合  　流量単位例　：　ｍ３／ｈ（ｎｔｐ）　   ＳＩ単位</t>
  </si>
  <si>
    <t>黄枠内：　設計と異なる条件を入力</t>
  </si>
  <si>
    <t>青枠内：　流量計設計仕様を入力</t>
  </si>
  <si>
    <t>Ｐ０：設計仕様の圧力　　　　 　　　（ｋＰａＧ）</t>
  </si>
  <si>
    <r>
      <t xml:space="preserve">Ｔ０：設計仕様の温度　　　　　　  </t>
    </r>
    <r>
      <rPr>
        <sz val="12"/>
        <rFont val="ＭＳ Ｐゴシック"/>
        <family val="3"/>
      </rPr>
      <t xml:space="preserve"> </t>
    </r>
    <r>
      <rPr>
        <sz val="12"/>
        <rFont val="ＭＳ Ｐゴシック"/>
        <family val="3"/>
      </rPr>
      <t>（℃）</t>
    </r>
  </si>
  <si>
    <t>設計仕様の圧力　　　　 　　Ｐ０</t>
  </si>
  <si>
    <t>設計仕様の温度　　　　　　 Ｔ０</t>
  </si>
  <si>
    <t>圧力がＭＰａの場合もｋＰａＧに換算して</t>
  </si>
  <si>
    <t>計算してください。</t>
  </si>
  <si>
    <t>「タービンメータの流量補正」</t>
  </si>
  <si>
    <t>Ｑ０：流量計指示流量 　　　 容積流量　ｍ＾３／ｈ（ｎｔｐ）、Ｌ／ｍｉｎ（ｎｔｐ）　　単位は任意</t>
  </si>
  <si>
    <r>
      <t>Ｑ１：実流量　　　　　　　　 　</t>
    </r>
    <r>
      <rPr>
        <sz val="12"/>
        <rFont val="ＭＳ Ｐゴシック"/>
        <family val="3"/>
      </rPr>
      <t xml:space="preserve"> </t>
    </r>
    <r>
      <rPr>
        <sz val="12"/>
        <rFont val="ＭＳ Ｐゴシック"/>
        <family val="3"/>
      </rPr>
      <t>容積流量　ｍ＾３／ｈ（ｎｔｐ）、Ｌ／ｍｉｎ（ｎｔｐ）　　単位は任意</t>
    </r>
  </si>
  <si>
    <t>流量最大値</t>
  </si>
  <si>
    <t>流量計の指示流量</t>
  </si>
  <si>
    <t>指示流量　Ｑ０</t>
  </si>
  <si>
    <t>設計仕様と異なる気体が流れている場合でも</t>
  </si>
  <si>
    <t>上記計算は適用されます。</t>
  </si>
  <si>
    <t>流量計設計仕様と異なる仕様（圧力、温度）で流しているため</t>
  </si>
  <si>
    <t>器差</t>
  </si>
  <si>
    <t>器差　％　リーディング</t>
  </si>
  <si>
    <t>％ 　発生しています。</t>
  </si>
  <si>
    <t>補正係数</t>
  </si>
  <si>
    <r>
      <t>（器差計算は JIS Z 8765-2002</t>
    </r>
    <r>
      <rPr>
        <sz val="12"/>
        <rFont val="ＭＳ Ｐゴシック"/>
        <family val="3"/>
      </rPr>
      <t xml:space="preserve"> によります）</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</si>
</sst>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s>
  <fonts count="10">
    <font>
      <sz val="12"/>
      <name val="Arial"/>
      <family val="2"/>
    </font>
    <font>
      <b/>
      <sz val="10"/>
      <name val="Arial"/>
      <family val="2"/>
    </font>
    <font>
      <i/>
      <sz val="10"/>
      <name val="Arial"/>
      <family val="2"/>
    </font>
    <font>
      <b/>
      <i/>
      <sz val="10"/>
      <name val="Arial"/>
      <family val="2"/>
    </font>
    <font>
      <sz val="12"/>
      <name val="ＭＳ Ｐゴシック"/>
      <family val="3"/>
    </font>
    <font>
      <sz val="12"/>
      <color indexed="12"/>
      <name val="ＭＳ Ｐゴシック"/>
      <family val="3"/>
    </font>
    <font>
      <sz val="12"/>
      <color indexed="20"/>
      <name val="ＭＳ Ｐゴシック"/>
      <family val="3"/>
    </font>
    <font>
      <sz val="6"/>
      <name val="ＭＳ Ｐゴシック"/>
      <family val="3"/>
    </font>
    <font>
      <u val="single"/>
      <sz val="10.45"/>
      <color indexed="12"/>
      <name val="Arial"/>
      <family val="2"/>
    </font>
    <font>
      <u val="single"/>
      <sz val="10.45"/>
      <color indexed="36"/>
      <name val="Arial"/>
      <family val="2"/>
    </font>
  </fonts>
  <fills count="6">
    <fill>
      <patternFill/>
    </fill>
    <fill>
      <patternFill patternType="gray125"/>
    </fill>
    <fill>
      <patternFill patternType="solid">
        <fgColor indexed="15"/>
        <bgColor indexed="64"/>
      </patternFill>
    </fill>
    <fill>
      <patternFill patternType="solid">
        <fgColor indexed="43"/>
        <bgColor indexed="64"/>
      </patternFill>
    </fill>
    <fill>
      <patternFill patternType="solid">
        <fgColor indexed="35"/>
        <bgColor indexed="64"/>
      </patternFill>
    </fill>
    <fill>
      <patternFill patternType="solid">
        <fgColor indexed="41"/>
        <bgColor indexed="64"/>
      </patternFill>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s>
  <cellStyleXfs count="1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cellStyleXfs>
  <cellXfs count="34">
    <xf numFmtId="0" fontId="0" fillId="0" borderId="0" xfId="0" applyAlignment="1">
      <alignment/>
    </xf>
    <xf numFmtId="0" fontId="4" fillId="0" borderId="0" xfId="0" applyNumberFormat="1" applyFont="1" applyAlignment="1">
      <alignment/>
    </xf>
    <xf numFmtId="0" fontId="4" fillId="0" borderId="1" xfId="0" applyNumberFormat="1" applyFont="1" applyBorder="1" applyAlignment="1">
      <alignment/>
    </xf>
    <xf numFmtId="0" fontId="4" fillId="0" borderId="2" xfId="0" applyNumberFormat="1" applyFont="1" applyBorder="1" applyAlignment="1">
      <alignment/>
    </xf>
    <xf numFmtId="0" fontId="4" fillId="0" borderId="2" xfId="0" applyNumberFormat="1" applyFont="1" applyBorder="1" applyAlignment="1">
      <alignment/>
    </xf>
    <xf numFmtId="0" fontId="4" fillId="0" borderId="3" xfId="0" applyNumberFormat="1" applyFont="1" applyBorder="1" applyAlignment="1">
      <alignment/>
    </xf>
    <xf numFmtId="0" fontId="4" fillId="0" borderId="4" xfId="0" applyNumberFormat="1" applyFont="1" applyBorder="1" applyAlignment="1">
      <alignment/>
    </xf>
    <xf numFmtId="0" fontId="4" fillId="0" borderId="0" xfId="0" applyNumberFormat="1" applyFont="1" applyBorder="1" applyAlignment="1">
      <alignment/>
    </xf>
    <xf numFmtId="0" fontId="4" fillId="0" borderId="5" xfId="0" applyNumberFormat="1" applyFont="1" applyBorder="1" applyAlignment="1">
      <alignment/>
    </xf>
    <xf numFmtId="0" fontId="4" fillId="0" borderId="0" xfId="0" applyNumberFormat="1" applyFont="1" applyBorder="1" applyAlignment="1">
      <alignment/>
    </xf>
    <xf numFmtId="0" fontId="4" fillId="0" borderId="0" xfId="0" applyNumberFormat="1" applyFont="1" applyBorder="1" applyAlignment="1">
      <alignment/>
    </xf>
    <xf numFmtId="0" fontId="4" fillId="0" borderId="6" xfId="0" applyNumberFormat="1" applyFont="1" applyBorder="1" applyAlignment="1">
      <alignment/>
    </xf>
    <xf numFmtId="0" fontId="4" fillId="0" borderId="7" xfId="0" applyNumberFormat="1" applyFont="1" applyBorder="1" applyAlignment="1">
      <alignment/>
    </xf>
    <xf numFmtId="0" fontId="4" fillId="0" borderId="8" xfId="0" applyNumberFormat="1" applyFont="1" applyBorder="1" applyAlignment="1">
      <alignment/>
    </xf>
    <xf numFmtId="0" fontId="4" fillId="0" borderId="9" xfId="0" applyNumberFormat="1" applyFont="1" applyBorder="1" applyAlignment="1">
      <alignment/>
    </xf>
    <xf numFmtId="0" fontId="4" fillId="0" borderId="10" xfId="0" applyNumberFormat="1" applyFont="1" applyBorder="1" applyAlignment="1">
      <alignment/>
    </xf>
    <xf numFmtId="0" fontId="4" fillId="0" borderId="9" xfId="0" applyNumberFormat="1" applyFont="1" applyBorder="1" applyAlignment="1">
      <alignment/>
    </xf>
    <xf numFmtId="176" fontId="5" fillId="2" borderId="11" xfId="0" applyNumberFormat="1" applyFont="1" applyFill="1" applyBorder="1" applyAlignment="1" applyProtection="1">
      <alignment/>
      <protection locked="0"/>
    </xf>
    <xf numFmtId="176" fontId="5" fillId="3" borderId="11" xfId="0" applyNumberFormat="1" applyFont="1" applyFill="1" applyBorder="1" applyAlignment="1" applyProtection="1">
      <alignment/>
      <protection locked="0"/>
    </xf>
    <xf numFmtId="176" fontId="5" fillId="4" borderId="11" xfId="0" applyNumberFormat="1" applyFont="1" applyFill="1" applyBorder="1" applyAlignment="1" applyProtection="1">
      <alignment/>
      <protection locked="0"/>
    </xf>
    <xf numFmtId="176" fontId="6" fillId="0" borderId="11" xfId="0" applyNumberFormat="1" applyFont="1" applyBorder="1" applyAlignment="1" applyProtection="1">
      <alignment/>
      <protection/>
    </xf>
    <xf numFmtId="0" fontId="4" fillId="0" borderId="11" xfId="0" applyNumberFormat="1" applyFont="1" applyBorder="1" applyAlignment="1" applyProtection="1">
      <alignment horizontal="center"/>
      <protection/>
    </xf>
    <xf numFmtId="176" fontId="4" fillId="0" borderId="0" xfId="0" applyNumberFormat="1" applyFont="1" applyBorder="1" applyAlignment="1">
      <alignment horizontal="center"/>
    </xf>
    <xf numFmtId="0" fontId="4" fillId="2" borderId="11" xfId="0" applyNumberFormat="1" applyFont="1" applyFill="1" applyBorder="1" applyAlignment="1">
      <alignment/>
    </xf>
    <xf numFmtId="0" fontId="4" fillId="3" borderId="11" xfId="0" applyNumberFormat="1" applyFont="1" applyFill="1" applyBorder="1" applyAlignment="1">
      <alignment/>
    </xf>
    <xf numFmtId="176" fontId="6" fillId="0" borderId="0" xfId="0" applyNumberFormat="1" applyFont="1" applyBorder="1" applyAlignment="1" applyProtection="1">
      <alignment/>
      <protection/>
    </xf>
    <xf numFmtId="0" fontId="4" fillId="0" borderId="7" xfId="0" applyNumberFormat="1" applyFont="1" applyBorder="1" applyAlignment="1">
      <alignment/>
    </xf>
    <xf numFmtId="176" fontId="5" fillId="0" borderId="0" xfId="0" applyNumberFormat="1" applyFont="1" applyFill="1" applyBorder="1" applyAlignment="1" applyProtection="1">
      <alignment/>
      <protection/>
    </xf>
    <xf numFmtId="176" fontId="5" fillId="0" borderId="7" xfId="0" applyNumberFormat="1" applyFont="1" applyFill="1" applyBorder="1" applyAlignment="1" applyProtection="1">
      <alignment/>
      <protection/>
    </xf>
    <xf numFmtId="0" fontId="4" fillId="0" borderId="0" xfId="0" applyNumberFormat="1" applyFont="1" applyFill="1" applyBorder="1" applyAlignment="1">
      <alignment/>
    </xf>
    <xf numFmtId="176" fontId="5" fillId="5" borderId="11" xfId="0" applyNumberFormat="1" applyFont="1" applyFill="1" applyBorder="1" applyAlignment="1" applyProtection="1">
      <alignment/>
      <protection locked="0"/>
    </xf>
    <xf numFmtId="176" fontId="6" fillId="0" borderId="11" xfId="0" applyNumberFormat="1" applyFont="1" applyBorder="1" applyAlignment="1" applyProtection="1">
      <alignment/>
      <protection hidden="1"/>
    </xf>
    <xf numFmtId="0" fontId="5" fillId="0" borderId="11" xfId="0" applyNumberFormat="1" applyFont="1" applyBorder="1" applyAlignment="1" applyProtection="1">
      <alignment horizontal="center"/>
      <protection hidden="1"/>
    </xf>
    <xf numFmtId="2" fontId="4" fillId="0" borderId="11" xfId="0" applyNumberFormat="1" applyFont="1" applyBorder="1" applyAlignment="1" applyProtection="1">
      <alignment horizontal="center"/>
      <protection hidden="1"/>
    </xf>
  </cellXfs>
  <cellStyles count="3">
    <cellStyle name="Normal" xfId="0"/>
    <cellStyle name="Hyperlink" xfId="15"/>
    <cellStyle name="Followed Hyperlink" xfId="1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47625</xdr:colOff>
      <xdr:row>2</xdr:row>
      <xdr:rowOff>123825</xdr:rowOff>
    </xdr:from>
    <xdr:to>
      <xdr:col>8</xdr:col>
      <xdr:colOff>762000</xdr:colOff>
      <xdr:row>5</xdr:row>
      <xdr:rowOff>19050</xdr:rowOff>
    </xdr:to>
    <xdr:pic>
      <xdr:nvPicPr>
        <xdr:cNvPr id="1" name="Picture 4"/>
        <xdr:cNvPicPr preferRelativeResize="1">
          <a:picLocks noChangeAspect="1"/>
        </xdr:cNvPicPr>
      </xdr:nvPicPr>
      <xdr:blipFill>
        <a:blip r:embed="rId1"/>
        <a:stretch>
          <a:fillRect/>
        </a:stretch>
      </xdr:blipFill>
      <xdr:spPr>
        <a:xfrm>
          <a:off x="6715125" y="485775"/>
          <a:ext cx="714375" cy="438150"/>
        </a:xfrm>
        <a:prstGeom prst="rect">
          <a:avLst/>
        </a:prstGeom>
        <a:noFill/>
        <a:ln w="9525" cmpd="sng">
          <a:noFill/>
        </a:ln>
      </xdr:spPr>
    </xdr:pic>
    <xdr:clientData/>
  </xdr:twoCellAnchor>
  <xdr:twoCellAnchor editAs="oneCell">
    <xdr:from>
      <xdr:col>2</xdr:col>
      <xdr:colOff>361950</xdr:colOff>
      <xdr:row>5</xdr:row>
      <xdr:rowOff>76200</xdr:rowOff>
    </xdr:from>
    <xdr:to>
      <xdr:col>7</xdr:col>
      <xdr:colOff>704850</xdr:colOff>
      <xdr:row>8</xdr:row>
      <xdr:rowOff>95250</xdr:rowOff>
    </xdr:to>
    <xdr:pic>
      <xdr:nvPicPr>
        <xdr:cNvPr id="2" name="Picture 13"/>
        <xdr:cNvPicPr preferRelativeResize="1">
          <a:picLocks noChangeAspect="1"/>
        </xdr:cNvPicPr>
      </xdr:nvPicPr>
      <xdr:blipFill>
        <a:blip r:embed="rId2"/>
        <a:stretch>
          <a:fillRect/>
        </a:stretch>
      </xdr:blipFill>
      <xdr:spPr>
        <a:xfrm>
          <a:off x="895350" y="981075"/>
          <a:ext cx="5162550" cy="561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J45"/>
  <sheetViews>
    <sheetView showGridLines="0" showRowColHeaders="0" tabSelected="1" zoomScale="87" zoomScaleNormal="87" workbookViewId="0" topLeftCell="A1">
      <selection activeCell="F19" sqref="F19"/>
    </sheetView>
  </sheetViews>
  <sheetFormatPr defaultColWidth="8.88671875" defaultRowHeight="15" zeroHeight="1"/>
  <cols>
    <col min="1" max="1" width="4.5546875" style="1" customWidth="1"/>
    <col min="2" max="2" width="1.66796875" style="1" customWidth="1"/>
    <col min="3" max="3" width="13.21484375" style="1" customWidth="1"/>
    <col min="4" max="4" width="16.3359375" style="1" customWidth="1"/>
    <col min="5" max="5" width="12.6640625" style="1" customWidth="1"/>
    <col min="6" max="6" width="10.6640625" style="1" customWidth="1"/>
    <col min="7" max="7" width="3.3359375" style="1" customWidth="1"/>
    <col min="8" max="8" width="15.3359375" style="1" customWidth="1"/>
    <col min="9" max="9" width="19.88671875" style="1" customWidth="1"/>
    <col min="10" max="10" width="1.99609375" style="1" customWidth="1"/>
    <col min="11" max="11" width="2.21484375" style="1" customWidth="1"/>
    <col min="12" max="16384" width="10.6640625" style="1" hidden="1" customWidth="1"/>
  </cols>
  <sheetData>
    <row r="1" ht="14.25"/>
    <row r="2" spans="2:10" ht="14.25">
      <c r="B2" s="2"/>
      <c r="C2" s="3" t="s">
        <v>18</v>
      </c>
      <c r="D2" s="4"/>
      <c r="E2" s="4"/>
      <c r="F2" s="4"/>
      <c r="G2" s="4"/>
      <c r="H2" s="4"/>
      <c r="I2" s="4" t="s">
        <v>8</v>
      </c>
      <c r="J2" s="5"/>
    </row>
    <row r="3" spans="2:10" ht="14.25">
      <c r="B3" s="6"/>
      <c r="C3" s="9" t="s">
        <v>9</v>
      </c>
      <c r="D3" s="7"/>
      <c r="E3" s="7"/>
      <c r="F3" s="7"/>
      <c r="G3" s="7"/>
      <c r="H3" s="7"/>
      <c r="I3" s="7"/>
      <c r="J3" s="8"/>
    </row>
    <row r="4" spans="2:10" ht="14.25">
      <c r="B4" s="6"/>
      <c r="C4" s="9" t="s">
        <v>0</v>
      </c>
      <c r="D4" s="7"/>
      <c r="E4" s="7"/>
      <c r="F4" s="7"/>
      <c r="G4" s="7"/>
      <c r="H4" s="7"/>
      <c r="I4" s="7"/>
      <c r="J4" s="8"/>
    </row>
    <row r="5" spans="2:10" ht="14.25">
      <c r="B5" s="6"/>
      <c r="C5" s="7"/>
      <c r="D5" s="7"/>
      <c r="E5" s="7"/>
      <c r="F5" s="7"/>
      <c r="G5" s="7"/>
      <c r="H5" s="7"/>
      <c r="I5" s="7"/>
      <c r="J5" s="8"/>
    </row>
    <row r="6" spans="2:10" ht="14.25">
      <c r="B6" s="6"/>
      <c r="C6" s="7"/>
      <c r="D6" s="7"/>
      <c r="E6" s="7"/>
      <c r="F6" s="7"/>
      <c r="G6" s="7"/>
      <c r="H6" s="7"/>
      <c r="I6" s="7"/>
      <c r="J6" s="8"/>
    </row>
    <row r="7" spans="2:10" ht="14.25">
      <c r="B7" s="6"/>
      <c r="C7" s="7"/>
      <c r="D7" s="7"/>
      <c r="E7" s="7"/>
      <c r="F7" s="7"/>
      <c r="G7" s="7"/>
      <c r="H7" s="7"/>
      <c r="I7" s="7"/>
      <c r="J7" s="8"/>
    </row>
    <row r="8" spans="2:10" ht="14.25">
      <c r="B8" s="6"/>
      <c r="C8" s="7"/>
      <c r="D8" s="7"/>
      <c r="E8" s="7"/>
      <c r="F8" s="7"/>
      <c r="G8" s="7"/>
      <c r="H8" s="7"/>
      <c r="I8" s="7"/>
      <c r="J8" s="8"/>
    </row>
    <row r="9" spans="2:10" ht="14.25">
      <c r="B9" s="6"/>
      <c r="C9" s="7"/>
      <c r="D9" s="7"/>
      <c r="E9" s="7"/>
      <c r="F9" s="7"/>
      <c r="G9" s="7"/>
      <c r="H9" s="7"/>
      <c r="I9" s="7"/>
      <c r="J9" s="8"/>
    </row>
    <row r="10" spans="2:10" ht="14.25">
      <c r="B10" s="6"/>
      <c r="C10" s="7"/>
      <c r="D10" s="7"/>
      <c r="E10" s="7"/>
      <c r="F10" s="7"/>
      <c r="G10" s="7"/>
      <c r="H10" s="7"/>
      <c r="I10" s="7"/>
      <c r="J10" s="8"/>
    </row>
    <row r="11" spans="2:10" ht="14.25">
      <c r="B11" s="6"/>
      <c r="C11" s="9" t="s">
        <v>20</v>
      </c>
      <c r="E11" s="7"/>
      <c r="F11" s="7"/>
      <c r="G11" s="7"/>
      <c r="H11" s="7"/>
      <c r="I11" s="7"/>
      <c r="J11" s="8"/>
    </row>
    <row r="12" spans="2:10" ht="14.25">
      <c r="B12" s="6"/>
      <c r="C12" s="9" t="s">
        <v>19</v>
      </c>
      <c r="E12" s="7"/>
      <c r="F12" s="7"/>
      <c r="G12" s="7"/>
      <c r="H12" s="7"/>
      <c r="I12" s="7"/>
      <c r="J12" s="8"/>
    </row>
    <row r="13" spans="2:10" ht="14.25">
      <c r="B13" s="6"/>
      <c r="C13" s="7" t="s">
        <v>1</v>
      </c>
      <c r="E13" s="7"/>
      <c r="F13" s="7"/>
      <c r="G13" s="7"/>
      <c r="H13" s="7"/>
      <c r="I13" s="7"/>
      <c r="J13" s="8"/>
    </row>
    <row r="14" spans="2:10" ht="14.25">
      <c r="B14" s="6"/>
      <c r="C14" s="9" t="s">
        <v>12</v>
      </c>
      <c r="E14" s="7"/>
      <c r="F14" s="23"/>
      <c r="G14" s="7" t="s">
        <v>11</v>
      </c>
      <c r="H14" s="7"/>
      <c r="I14" s="7"/>
      <c r="J14" s="8"/>
    </row>
    <row r="15" spans="2:10" ht="14.25">
      <c r="B15" s="6"/>
      <c r="C15" s="7" t="s">
        <v>2</v>
      </c>
      <c r="E15" s="7"/>
      <c r="F15" s="24"/>
      <c r="G15" s="7" t="s">
        <v>10</v>
      </c>
      <c r="H15" s="7"/>
      <c r="I15" s="7"/>
      <c r="J15" s="8"/>
    </row>
    <row r="16" spans="2:10" ht="14.25">
      <c r="B16" s="6"/>
      <c r="C16" s="9" t="s">
        <v>13</v>
      </c>
      <c r="E16" s="7"/>
      <c r="F16" s="7"/>
      <c r="G16" s="7"/>
      <c r="H16" s="7"/>
      <c r="I16" s="7"/>
      <c r="J16" s="8"/>
    </row>
    <row r="17" spans="2:10" ht="14.25">
      <c r="B17" s="6"/>
      <c r="C17" s="9"/>
      <c r="D17" s="7"/>
      <c r="E17" s="7"/>
      <c r="F17" s="27"/>
      <c r="G17" s="7"/>
      <c r="H17" s="21" t="s">
        <v>23</v>
      </c>
      <c r="I17" s="21" t="s">
        <v>7</v>
      </c>
      <c r="J17" s="8"/>
    </row>
    <row r="18" spans="2:10" ht="14.25">
      <c r="B18" s="6"/>
      <c r="C18" s="26"/>
      <c r="D18" s="12"/>
      <c r="E18" s="12"/>
      <c r="F18" s="28"/>
      <c r="G18" s="7"/>
      <c r="H18" s="32">
        <f>F25*1</f>
        <v>200</v>
      </c>
      <c r="I18" s="33">
        <f>$F$24*H18</f>
        <v>163.9429793462254</v>
      </c>
      <c r="J18" s="8"/>
    </row>
    <row r="19" spans="2:10" ht="14.25">
      <c r="B19" s="6"/>
      <c r="C19" s="14" t="s">
        <v>14</v>
      </c>
      <c r="D19" s="15"/>
      <c r="E19" s="15"/>
      <c r="F19" s="19">
        <v>500</v>
      </c>
      <c r="G19" s="7"/>
      <c r="H19" s="32">
        <f>$H$18*0.9</f>
        <v>180</v>
      </c>
      <c r="I19" s="33">
        <f aca="true" t="shared" si="0" ref="I19:I28">$F$24*H19</f>
        <v>147.54868141160284</v>
      </c>
      <c r="J19" s="8"/>
    </row>
    <row r="20" spans="2:10" ht="14.25">
      <c r="B20" s="6"/>
      <c r="C20" s="14" t="s">
        <v>3</v>
      </c>
      <c r="D20" s="15"/>
      <c r="E20" s="15"/>
      <c r="F20" s="18">
        <v>400</v>
      </c>
      <c r="G20" s="7"/>
      <c r="H20" s="32">
        <f>$H$18*0.8</f>
        <v>160</v>
      </c>
      <c r="I20" s="33">
        <f t="shared" si="0"/>
        <v>131.1543834769803</v>
      </c>
      <c r="J20" s="8"/>
    </row>
    <row r="21" spans="2:10" ht="14.25">
      <c r="B21" s="6"/>
      <c r="C21" s="14" t="s">
        <v>15</v>
      </c>
      <c r="D21" s="15"/>
      <c r="E21" s="15"/>
      <c r="F21" s="17">
        <v>20</v>
      </c>
      <c r="G21" s="7"/>
      <c r="H21" s="32">
        <f>$H$18*0.7</f>
        <v>140</v>
      </c>
      <c r="I21" s="33">
        <f t="shared" si="0"/>
        <v>114.76008554235777</v>
      </c>
      <c r="J21" s="8"/>
    </row>
    <row r="22" spans="2:10" ht="14.25">
      <c r="B22" s="6"/>
      <c r="C22" s="14" t="s">
        <v>4</v>
      </c>
      <c r="D22" s="15"/>
      <c r="E22" s="15"/>
      <c r="F22" s="18">
        <v>25</v>
      </c>
      <c r="G22" s="7"/>
      <c r="H22" s="32">
        <f>$H$18*0.6</f>
        <v>120</v>
      </c>
      <c r="I22" s="33">
        <f t="shared" si="0"/>
        <v>98.36578760773523</v>
      </c>
      <c r="J22" s="8"/>
    </row>
    <row r="23" spans="2:10" ht="14.25">
      <c r="B23" s="6"/>
      <c r="C23" s="14"/>
      <c r="D23" s="15"/>
      <c r="E23" s="15"/>
      <c r="F23" s="20"/>
      <c r="G23" s="7"/>
      <c r="H23" s="32">
        <f>$H$18*0.5</f>
        <v>100</v>
      </c>
      <c r="I23" s="33">
        <f t="shared" si="0"/>
        <v>81.9714896731127</v>
      </c>
      <c r="J23" s="8"/>
    </row>
    <row r="24" spans="2:10" ht="14.25">
      <c r="B24" s="6"/>
      <c r="C24" s="16" t="s">
        <v>30</v>
      </c>
      <c r="D24" s="15"/>
      <c r="E24" s="15"/>
      <c r="F24" s="31">
        <f>((101.3+F20)*(273.2+F21))/((101.3+F19)*(273.2+F22))</f>
        <v>0.819714896731127</v>
      </c>
      <c r="G24" s="7"/>
      <c r="H24" s="32">
        <f>$H$18*0.4</f>
        <v>80</v>
      </c>
      <c r="I24" s="33">
        <f t="shared" si="0"/>
        <v>65.57719173849016</v>
      </c>
      <c r="J24" s="8"/>
    </row>
    <row r="25" spans="2:10" ht="14.25">
      <c r="B25" s="6"/>
      <c r="C25" s="16" t="s">
        <v>21</v>
      </c>
      <c r="D25" s="15"/>
      <c r="E25" s="15"/>
      <c r="F25" s="30">
        <v>200</v>
      </c>
      <c r="G25" s="7"/>
      <c r="H25" s="32">
        <f>$H$18*0.3</f>
        <v>60</v>
      </c>
      <c r="I25" s="33">
        <f t="shared" si="0"/>
        <v>49.182893803867614</v>
      </c>
      <c r="J25" s="8"/>
    </row>
    <row r="26" spans="2:10" ht="14.25">
      <c r="B26" s="6"/>
      <c r="C26" s="14" t="s">
        <v>22</v>
      </c>
      <c r="D26" s="15"/>
      <c r="E26" s="15"/>
      <c r="F26" s="30">
        <v>100</v>
      </c>
      <c r="G26" s="7"/>
      <c r="H26" s="32">
        <f>$H$18*0.2</f>
        <v>40</v>
      </c>
      <c r="I26" s="33">
        <f t="shared" si="0"/>
        <v>32.78859586924508</v>
      </c>
      <c r="J26" s="8"/>
    </row>
    <row r="27" spans="2:10" ht="14.25">
      <c r="B27" s="6"/>
      <c r="C27" s="16" t="s">
        <v>5</v>
      </c>
      <c r="D27" s="15"/>
      <c r="E27" s="15"/>
      <c r="F27" s="31">
        <f>F26*F24</f>
        <v>81.9714896731127</v>
      </c>
      <c r="G27" s="7"/>
      <c r="H27" s="32">
        <f>$H$18*0.1</f>
        <v>20</v>
      </c>
      <c r="I27" s="33">
        <f t="shared" si="0"/>
        <v>16.39429793462254</v>
      </c>
      <c r="J27" s="8"/>
    </row>
    <row r="28" spans="2:10" ht="14.25">
      <c r="B28" s="6"/>
      <c r="C28" s="14" t="s">
        <v>28</v>
      </c>
      <c r="D28" s="15"/>
      <c r="E28" s="15"/>
      <c r="F28" s="31">
        <f>(F26-F27)/F26*100</f>
        <v>18.0285103268873</v>
      </c>
      <c r="G28" s="7"/>
      <c r="H28" s="32">
        <v>0</v>
      </c>
      <c r="I28" s="33">
        <f t="shared" si="0"/>
        <v>0</v>
      </c>
      <c r="J28" s="8"/>
    </row>
    <row r="29" spans="2:10" ht="14.25">
      <c r="B29" s="6"/>
      <c r="C29" s="9" t="s">
        <v>26</v>
      </c>
      <c r="D29" s="7"/>
      <c r="E29" s="7"/>
      <c r="F29" s="25"/>
      <c r="G29" s="7"/>
      <c r="H29" s="2" t="s">
        <v>24</v>
      </c>
      <c r="I29" s="5"/>
      <c r="J29" s="8"/>
    </row>
    <row r="30" spans="2:10" ht="14.25">
      <c r="B30" s="6"/>
      <c r="C30" s="9" t="s">
        <v>30</v>
      </c>
      <c r="D30" s="22">
        <f>F24*1</f>
        <v>0.819714896731127</v>
      </c>
      <c r="E30" s="7" t="s">
        <v>6</v>
      </c>
      <c r="F30" s="7"/>
      <c r="G30" s="7"/>
      <c r="H30" s="6" t="s">
        <v>25</v>
      </c>
      <c r="I30" s="8"/>
      <c r="J30" s="8"/>
    </row>
    <row r="31" spans="2:10" ht="14.25">
      <c r="B31" s="6"/>
      <c r="C31" s="9" t="s">
        <v>27</v>
      </c>
      <c r="D31" s="22">
        <f>F28*1</f>
        <v>18.0285103268873</v>
      </c>
      <c r="E31" s="9" t="s">
        <v>29</v>
      </c>
      <c r="F31" s="7"/>
      <c r="G31" s="7"/>
      <c r="H31" s="6" t="s">
        <v>16</v>
      </c>
      <c r="I31" s="8"/>
      <c r="J31" s="8"/>
    </row>
    <row r="32" spans="2:10" ht="14.25">
      <c r="B32" s="6"/>
      <c r="C32" s="29" t="s">
        <v>31</v>
      </c>
      <c r="F32" s="10"/>
      <c r="G32" s="7"/>
      <c r="H32" s="11" t="s">
        <v>17</v>
      </c>
      <c r="I32" s="13"/>
      <c r="J32" s="8"/>
    </row>
    <row r="33" spans="2:10" ht="6.75" customHeight="1">
      <c r="B33" s="11"/>
      <c r="C33" s="12"/>
      <c r="D33" s="12"/>
      <c r="E33" s="12"/>
      <c r="F33" s="12"/>
      <c r="G33" s="12"/>
      <c r="H33" s="12"/>
      <c r="I33" s="12"/>
      <c r="J33" s="13"/>
    </row>
    <row r="34" spans="2:9" ht="14.25">
      <c r="B34" s="7"/>
      <c r="F34" s="10"/>
      <c r="G34" s="7"/>
      <c r="H34" s="7"/>
      <c r="I34" s="7"/>
    </row>
    <row r="35" spans="2:9" ht="14.25" hidden="1">
      <c r="B35" s="7"/>
      <c r="F35" s="10"/>
      <c r="G35" s="7"/>
      <c r="H35" s="7"/>
      <c r="I35" s="7"/>
    </row>
    <row r="36" spans="2:9" ht="14.25" hidden="1">
      <c r="B36" s="7"/>
      <c r="F36" s="10"/>
      <c r="G36" s="7"/>
      <c r="H36" s="7"/>
      <c r="I36" s="7"/>
    </row>
    <row r="37" spans="2:9" ht="14.25" hidden="1">
      <c r="B37" s="7"/>
      <c r="F37" s="10"/>
      <c r="G37" s="7"/>
      <c r="H37" s="7"/>
      <c r="I37" s="7"/>
    </row>
    <row r="38" spans="2:9" ht="14.25" hidden="1">
      <c r="B38" s="7"/>
      <c r="F38" s="10"/>
      <c r="G38" s="7"/>
      <c r="H38" s="7"/>
      <c r="I38" s="7"/>
    </row>
    <row r="39" spans="2:9" ht="14.25" hidden="1">
      <c r="B39" s="7"/>
      <c r="F39" s="10"/>
      <c r="G39" s="7"/>
      <c r="H39" s="7"/>
      <c r="I39" s="7"/>
    </row>
    <row r="40" spans="2:9" ht="14.25" hidden="1">
      <c r="B40" s="7"/>
      <c r="F40" s="10"/>
      <c r="G40" s="7"/>
      <c r="H40" s="7"/>
      <c r="I40" s="7"/>
    </row>
    <row r="41" spans="2:9" ht="14.25" hidden="1">
      <c r="B41" s="7"/>
      <c r="F41" s="10"/>
      <c r="G41" s="7"/>
      <c r="H41" s="7"/>
      <c r="I41" s="7"/>
    </row>
    <row r="42" spans="2:9" ht="14.25" hidden="1">
      <c r="B42" s="7"/>
      <c r="F42" s="10"/>
      <c r="G42" s="7"/>
      <c r="H42" s="7"/>
      <c r="I42" s="7"/>
    </row>
    <row r="43" spans="2:9" ht="14.25" hidden="1">
      <c r="B43" s="7"/>
      <c r="F43" s="10"/>
      <c r="G43" s="7"/>
      <c r="H43" s="7"/>
      <c r="I43" s="7"/>
    </row>
    <row r="44" spans="2:9" ht="14.25" hidden="1">
      <c r="B44" s="7"/>
      <c r="F44" s="10"/>
      <c r="G44" s="7"/>
      <c r="H44" s="7"/>
      <c r="I44" s="7"/>
    </row>
    <row r="45" spans="2:9" ht="14.25" hidden="1">
      <c r="B45" s="7"/>
      <c r="C45" s="7"/>
      <c r="D45" s="10"/>
      <c r="E45" s="10"/>
      <c r="F45" s="7"/>
      <c r="G45" s="7"/>
      <c r="H45" s="7"/>
      <c r="I45" s="7"/>
    </row>
  </sheetData>
  <sheetProtection sheet="1" objects="1" scenarios="1" selectLockedCells="1"/>
  <printOptions/>
  <pageMargins left="0.7875" right="0.5" top="0.7875" bottom="0.9840277777777777" header="0" footer="0"/>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sakata</dc:creator>
  <cp:keywords/>
  <dc:description/>
  <cp:lastModifiedBy>sakata</cp:lastModifiedBy>
  <dcterms:created xsi:type="dcterms:W3CDTF">2005-03-15T04:13:55Z</dcterms:created>
  <dcterms:modified xsi:type="dcterms:W3CDTF">2009-03-06T02:43:05Z</dcterms:modified>
  <cp:category/>
  <cp:version/>
  <cp:contentType/>
  <cp:contentStatus/>
</cp:coreProperties>
</file>